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70 Nr. 1- 4" sheetId="3" r:id="rId1"/>
    <sheet name="Tabelle2" sheetId="4" r:id="rId2"/>
    <sheet name="Tabelle3" sheetId="5" r:id="rId3"/>
  </sheets>
  <calcPr calcId="162913"/>
</workbook>
</file>

<file path=xl/calcChain.xml><?xml version="1.0" encoding="utf-8"?>
<calcChain xmlns="http://schemas.openxmlformats.org/spreadsheetml/2006/main">
  <c r="H22" i="3" l="1"/>
  <c r="H20" i="3"/>
  <c r="H18" i="3"/>
  <c r="H16" i="3"/>
  <c r="F14" i="3"/>
  <c r="F13" i="3"/>
  <c r="F12" i="3"/>
  <c r="F11" i="3"/>
  <c r="F10" i="3"/>
  <c r="F9" i="3"/>
  <c r="F8" i="3"/>
  <c r="F7" i="3"/>
  <c r="F6" i="3"/>
  <c r="F5" i="3"/>
  <c r="F4" i="3"/>
  <c r="F3" i="3"/>
</calcChain>
</file>

<file path=xl/sharedStrings.xml><?xml version="1.0" encoding="utf-8"?>
<sst xmlns="http://schemas.openxmlformats.org/spreadsheetml/2006/main" count="51" uniqueCount="23">
  <si>
    <t>Nr.</t>
  </si>
  <si>
    <t>Auszug aus dem Haushaltsbuch der Fam. Ludewig Jahr 20…</t>
  </si>
  <si>
    <t>Posten</t>
  </si>
  <si>
    <t>Summe</t>
  </si>
  <si>
    <t>Ausgaben für…</t>
  </si>
  <si>
    <t>Miete</t>
  </si>
  <si>
    <t>Strom</t>
  </si>
  <si>
    <t>Gas</t>
  </si>
  <si>
    <t>Wasser</t>
  </si>
  <si>
    <t>Lebensmittel</t>
  </si>
  <si>
    <t>Versicherungen</t>
  </si>
  <si>
    <t>Drogerie</t>
  </si>
  <si>
    <t>Handy</t>
  </si>
  <si>
    <t>Benzin</t>
  </si>
  <si>
    <t>Urlaub</t>
  </si>
  <si>
    <t>Restaurant</t>
  </si>
  <si>
    <t>Kino</t>
  </si>
  <si>
    <t>Anzahl</t>
  </si>
  <si>
    <t>Wie oft wurde in den Urlaub gefahren?</t>
  </si>
  <si>
    <t>Wie oft wurden Lebensmittel eingekauft?</t>
  </si>
  <si>
    <t>Wie oft wurden Versicherungen bezahlt?</t>
  </si>
  <si>
    <t>Wie oft wurde getankt?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</si>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</sst>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44" fontId="0" fillId="0" borderId="1" xfId="1" applyFont="1" applyBorder="1"/>
    <xf numFmtId="0" fontId="0" fillId="0" borderId="1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Anzahl</a:t>
            </a:r>
            <a:r>
              <a:rPr lang="de-DE" baseline="0"/>
              <a:t> der einzelnen Ausgaben</a:t>
            </a:r>
            <a:endParaRPr lang="de-DE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Lit>
              <c:ptCount val="4"/>
              <c:pt idx="0">
                <c:v>Wie oft wurde in den Urlaub gefahren?</c:v>
              </c:pt>
              <c:pt idx="1">
                <c:v>Wie oft wurden Lebensmittel eingekauft?</c:v>
              </c:pt>
              <c:pt idx="2">
                <c:v>Wie oft wurden Versicherungen bezahlt?</c:v>
              </c:pt>
              <c:pt idx="3">
                <c:v>Wie oft wurde getankt?</c:v>
              </c:pt>
            </c:strLit>
          </c:cat>
          <c:val>
            <c:numLit>
              <c:formatCode>General</c:formatCode>
              <c:ptCount val="4"/>
              <c:pt idx="0">
                <c:v>1</c:v>
              </c:pt>
              <c:pt idx="1">
                <c:v>5</c:v>
              </c:pt>
              <c:pt idx="2">
                <c:v>1</c:v>
              </c:pt>
              <c:pt idx="3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0-6A17-4438-96BD-D14164497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272128"/>
        <c:axId val="81396096"/>
      </c:barChart>
      <c:catAx>
        <c:axId val="94272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1396096"/>
        <c:crosses val="autoZero"/>
        <c:auto val="1"/>
        <c:lblAlgn val="ctr"/>
        <c:lblOffset val="100"/>
        <c:noMultiLvlLbl val="0"/>
      </c:catAx>
      <c:valAx>
        <c:axId val="81396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4272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Ausgaben</a:t>
            </a:r>
            <a:r>
              <a:rPr lang="de-DE" baseline="0"/>
              <a:t> für...</a:t>
            </a:r>
            <a:endParaRPr lang="de-DE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Lit>
              <c:ptCount val="12"/>
              <c:pt idx="0">
                <c:v>Miete</c:v>
              </c:pt>
              <c:pt idx="1">
                <c:v>Strom</c:v>
              </c:pt>
              <c:pt idx="2">
                <c:v>Gas</c:v>
              </c:pt>
              <c:pt idx="3">
                <c:v>Wasser</c:v>
              </c:pt>
              <c:pt idx="4">
                <c:v>Lebensmittel</c:v>
              </c:pt>
              <c:pt idx="5">
                <c:v>Versicherungen</c:v>
              </c:pt>
              <c:pt idx="6">
                <c:v>Drogerie</c:v>
              </c:pt>
              <c:pt idx="7">
                <c:v>Handy</c:v>
              </c:pt>
              <c:pt idx="8">
                <c:v>Urlaub</c:v>
              </c:pt>
              <c:pt idx="9">
                <c:v>Benzin</c:v>
              </c:pt>
              <c:pt idx="10">
                <c:v>Restaurant</c:v>
              </c:pt>
              <c:pt idx="11">
                <c:v>Kino</c:v>
              </c:pt>
            </c:strLit>
          </c:cat>
          <c:val>
            <c:numLit>
              <c:formatCode>General</c:formatCode>
              <c:ptCount val="12"/>
              <c:pt idx="0">
                <c:v>1600</c:v>
              </c:pt>
              <c:pt idx="1">
                <c:v>110</c:v>
              </c:pt>
              <c:pt idx="2">
                <c:v>180</c:v>
              </c:pt>
              <c:pt idx="3">
                <c:v>70</c:v>
              </c:pt>
              <c:pt idx="4">
                <c:v>229.43</c:v>
              </c:pt>
              <c:pt idx="5">
                <c:v>69</c:v>
              </c:pt>
              <c:pt idx="6">
                <c:v>97.53</c:v>
              </c:pt>
              <c:pt idx="7">
                <c:v>29.99</c:v>
              </c:pt>
              <c:pt idx="8">
                <c:v>844</c:v>
              </c:pt>
              <c:pt idx="9">
                <c:v>244.68</c:v>
              </c:pt>
              <c:pt idx="10">
                <c:v>82.45</c:v>
              </c:pt>
              <c:pt idx="11">
                <c:v>49</c:v>
              </c:pt>
            </c:numLit>
          </c:val>
          <c:extLst>
            <c:ext xmlns:c16="http://schemas.microsoft.com/office/drawing/2014/chart" uri="{C3380CC4-5D6E-409C-BE32-E72D297353CC}">
              <c16:uniqueId val="{00000000-7605-48AC-AAB0-A3B7DE508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814720"/>
        <c:axId val="94295168"/>
      </c:barChart>
      <c:catAx>
        <c:axId val="928147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4295168"/>
        <c:crosses val="autoZero"/>
        <c:auto val="1"/>
        <c:lblAlgn val="ctr"/>
        <c:lblOffset val="100"/>
        <c:noMultiLvlLbl val="0"/>
      </c:catAx>
      <c:valAx>
        <c:axId val="94295168"/>
        <c:scaling>
          <c:orientation val="minMax"/>
          <c:max val="18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92814720"/>
        <c:crosses val="autoZero"/>
        <c:crossBetween val="between"/>
        <c:majorUnit val="50"/>
        <c:minorUnit val="50"/>
      </c:valAx>
    </c:plotArea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13</xdr:row>
      <xdr:rowOff>114299</xdr:rowOff>
    </xdr:from>
    <xdr:to>
      <xdr:col>15</xdr:col>
      <xdr:colOff>247650</xdr:colOff>
      <xdr:row>31</xdr:row>
      <xdr:rowOff>9524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114298</xdr:colOff>
      <xdr:row>5</xdr:row>
      <xdr:rowOff>38099</xdr:rowOff>
    </xdr:from>
    <xdr:to>
      <xdr:col>23</xdr:col>
      <xdr:colOff>428625</xdr:colOff>
      <xdr:row>31</xdr:row>
      <xdr:rowOff>9524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K11" sqref="K11"/>
    </sheetView>
  </sheetViews>
  <sheetFormatPr baseColWidth="10" defaultRowHeight="15" x14ac:dyDescent="0.25"/>
  <cols>
    <col min="1" max="1" width="3.7109375" bestFit="1" customWidth="1"/>
    <col min="2" max="2" width="15" bestFit="1" customWidth="1"/>
    <col min="3" max="3" width="8" bestFit="1" customWidth="1"/>
    <col min="4" max="4" width="2.5703125" customWidth="1"/>
    <col min="5" max="5" width="19.42578125" bestFit="1" customWidth="1"/>
    <col min="6" max="6" width="38.7109375" bestFit="1" customWidth="1"/>
    <col min="7" max="7" width="1.28515625" customWidth="1"/>
    <col min="8" max="8" width="7" bestFit="1" customWidth="1"/>
  </cols>
  <sheetData>
    <row r="1" spans="1:8" ht="15.75" x14ac:dyDescent="0.25">
      <c r="A1" s="12" t="s">
        <v>1</v>
      </c>
      <c r="B1" s="12"/>
      <c r="C1" s="12"/>
      <c r="D1" s="12"/>
      <c r="E1" s="12"/>
      <c r="F1" s="12"/>
    </row>
    <row r="2" spans="1:8" x14ac:dyDescent="0.25">
      <c r="A2" s="1" t="s">
        <v>0</v>
      </c>
      <c r="B2" s="1" t="s">
        <v>2</v>
      </c>
      <c r="C2" s="1" t="s">
        <v>3</v>
      </c>
      <c r="E2" s="4" t="s">
        <v>4</v>
      </c>
      <c r="F2" s="4" t="s">
        <v>3</v>
      </c>
    </row>
    <row r="3" spans="1:8" x14ac:dyDescent="0.25">
      <c r="A3" s="5">
        <v>1</v>
      </c>
      <c r="B3" s="3" t="s">
        <v>5</v>
      </c>
      <c r="C3" s="6">
        <v>800</v>
      </c>
      <c r="E3" s="7" t="s">
        <v>5</v>
      </c>
      <c r="F3" s="8">
        <f>SUMIF($B$3:$B$28,"Miete",$C$3:$C$28)</f>
        <v>1600</v>
      </c>
    </row>
    <row r="4" spans="1:8" x14ac:dyDescent="0.25">
      <c r="A4" s="5">
        <v>2</v>
      </c>
      <c r="B4" s="3" t="s">
        <v>6</v>
      </c>
      <c r="C4" s="6">
        <v>55</v>
      </c>
      <c r="E4" s="9" t="s">
        <v>6</v>
      </c>
      <c r="F4" s="8">
        <f>SUMIF($B$3:$B$28,"Strom",$C$3:$C$28)</f>
        <v>110</v>
      </c>
    </row>
    <row r="5" spans="1:8" x14ac:dyDescent="0.25">
      <c r="A5" s="5">
        <v>3</v>
      </c>
      <c r="B5" s="3" t="s">
        <v>7</v>
      </c>
      <c r="C5" s="6">
        <v>90</v>
      </c>
      <c r="E5" s="9" t="s">
        <v>7</v>
      </c>
      <c r="F5" s="8">
        <f>SUMIF($B$3:$B$28,"Gas",$C$3:$C$28)</f>
        <v>180</v>
      </c>
    </row>
    <row r="6" spans="1:8" x14ac:dyDescent="0.25">
      <c r="A6" s="5">
        <v>4</v>
      </c>
      <c r="B6" s="3" t="s">
        <v>8</v>
      </c>
      <c r="C6" s="6">
        <v>35</v>
      </c>
      <c r="E6" s="9" t="s">
        <v>8</v>
      </c>
      <c r="F6" s="8">
        <f>SUMIF($B$3:$B$28,"Wasser",$C$3:$C$28)</f>
        <v>70</v>
      </c>
    </row>
    <row r="7" spans="1:8" x14ac:dyDescent="0.25">
      <c r="A7" s="5">
        <v>5</v>
      </c>
      <c r="B7" s="3" t="s">
        <v>9</v>
      </c>
      <c r="C7" s="6">
        <v>102</v>
      </c>
      <c r="E7" s="9" t="s">
        <v>9</v>
      </c>
      <c r="F7" s="8">
        <f>SUMIF($B$3:$B$28,"Lebensmittel",$C$3:$C$28)</f>
        <v>229.43</v>
      </c>
    </row>
    <row r="8" spans="1:8" x14ac:dyDescent="0.25">
      <c r="A8" s="5">
        <v>6</v>
      </c>
      <c r="B8" s="3" t="s">
        <v>10</v>
      </c>
      <c r="C8" s="6">
        <v>69</v>
      </c>
      <c r="E8" s="9" t="s">
        <v>10</v>
      </c>
      <c r="F8" s="8">
        <f>SUMIF($B$3:$B$28,"Versicherungen",$C$3:$C$28)</f>
        <v>69</v>
      </c>
    </row>
    <row r="9" spans="1:8" x14ac:dyDescent="0.25">
      <c r="A9" s="5">
        <v>7</v>
      </c>
      <c r="B9" s="3" t="s">
        <v>11</v>
      </c>
      <c r="C9" s="6">
        <v>23.56</v>
      </c>
      <c r="E9" s="9" t="s">
        <v>11</v>
      </c>
      <c r="F9" s="8">
        <f>SUMIF($B$3:$B$28,"Drogerie",$C$3:$C$28)</f>
        <v>97.53</v>
      </c>
    </row>
    <row r="10" spans="1:8" x14ac:dyDescent="0.25">
      <c r="A10" s="5">
        <v>8</v>
      </c>
      <c r="B10" s="3" t="s">
        <v>12</v>
      </c>
      <c r="C10" s="6">
        <v>29.99</v>
      </c>
      <c r="E10" s="9" t="s">
        <v>12</v>
      </c>
      <c r="F10" s="8">
        <f>SUMIF($B$3:$B$28,"Handy",$C$3:$C$28)</f>
        <v>29.99</v>
      </c>
    </row>
    <row r="11" spans="1:8" x14ac:dyDescent="0.25">
      <c r="A11" s="5">
        <v>9</v>
      </c>
      <c r="B11" s="3" t="s">
        <v>13</v>
      </c>
      <c r="C11" s="6">
        <v>89.67</v>
      </c>
      <c r="E11" s="9" t="s">
        <v>14</v>
      </c>
      <c r="F11" s="8">
        <f>SUMIF($B$3:$B$28,"Urlaub",$C$3:$C$28)</f>
        <v>844</v>
      </c>
    </row>
    <row r="12" spans="1:8" x14ac:dyDescent="0.25">
      <c r="A12" s="5">
        <v>10</v>
      </c>
      <c r="B12" s="3" t="s">
        <v>14</v>
      </c>
      <c r="C12" s="6">
        <v>844</v>
      </c>
      <c r="E12" s="9" t="s">
        <v>13</v>
      </c>
      <c r="F12" s="8">
        <f>SUMIF($B$3:$B$28,"Benzin",$C$3:$C$28)</f>
        <v>244.68</v>
      </c>
    </row>
    <row r="13" spans="1:8" x14ac:dyDescent="0.25">
      <c r="A13" s="5">
        <v>11</v>
      </c>
      <c r="B13" s="3" t="s">
        <v>11</v>
      </c>
      <c r="C13" s="6">
        <v>6.99</v>
      </c>
      <c r="E13" s="3" t="s">
        <v>15</v>
      </c>
      <c r="F13" s="8">
        <f>SUMIF($B$3:$B$28,"Restaurant",$C$3:$C$28)</f>
        <v>82.45</v>
      </c>
    </row>
    <row r="14" spans="1:8" x14ac:dyDescent="0.25">
      <c r="A14" s="5">
        <v>12</v>
      </c>
      <c r="B14" s="3" t="s">
        <v>9</v>
      </c>
      <c r="C14" s="6">
        <v>72.400000000000006</v>
      </c>
      <c r="E14" s="9" t="s">
        <v>16</v>
      </c>
      <c r="F14" s="8">
        <f>SUMIF($B$3:$B$28,"Kino",$C$3:$C$28)</f>
        <v>49</v>
      </c>
    </row>
    <row r="15" spans="1:8" x14ac:dyDescent="0.25">
      <c r="A15" s="5">
        <v>13</v>
      </c>
      <c r="B15" s="3" t="s">
        <v>5</v>
      </c>
      <c r="C15" s="6">
        <v>800</v>
      </c>
      <c r="H15" s="1" t="s">
        <v>17</v>
      </c>
    </row>
    <row r="16" spans="1:8" x14ac:dyDescent="0.25">
      <c r="A16" s="5">
        <v>14</v>
      </c>
      <c r="B16" s="3" t="s">
        <v>6</v>
      </c>
      <c r="C16" s="6">
        <v>55</v>
      </c>
      <c r="E16" s="10"/>
      <c r="F16" s="10" t="s">
        <v>18</v>
      </c>
      <c r="H16" s="2">
        <f>COUNTIF($B$3:$B$28,"Urlaub")</f>
        <v>1</v>
      </c>
    </row>
    <row r="17" spans="1:8" x14ac:dyDescent="0.25">
      <c r="A17" s="5">
        <v>15</v>
      </c>
      <c r="B17" s="3" t="s">
        <v>7</v>
      </c>
      <c r="C17" s="6">
        <v>90</v>
      </c>
      <c r="E17" s="10"/>
      <c r="H17" s="2"/>
    </row>
    <row r="18" spans="1:8" x14ac:dyDescent="0.25">
      <c r="A18" s="5">
        <v>16</v>
      </c>
      <c r="B18" s="3" t="s">
        <v>8</v>
      </c>
      <c r="C18" s="6">
        <v>35</v>
      </c>
      <c r="E18" s="10"/>
      <c r="F18" s="10" t="s">
        <v>19</v>
      </c>
      <c r="H18" s="2">
        <f>COUNTIF($B$3:$B$28,"Lebensmittel")</f>
        <v>5</v>
      </c>
    </row>
    <row r="19" spans="1:8" x14ac:dyDescent="0.25">
      <c r="A19" s="5">
        <v>17</v>
      </c>
      <c r="B19" s="3" t="s">
        <v>13</v>
      </c>
      <c r="C19" s="6">
        <v>76.11</v>
      </c>
      <c r="H19" s="2"/>
    </row>
    <row r="20" spans="1:8" x14ac:dyDescent="0.25">
      <c r="A20" s="5">
        <v>18</v>
      </c>
      <c r="B20" s="3" t="s">
        <v>9</v>
      </c>
      <c r="C20" s="6">
        <v>16.329999999999998</v>
      </c>
      <c r="F20" t="s">
        <v>20</v>
      </c>
      <c r="H20" s="2">
        <f>COUNTIF($B$3:$B$28,"Versicherungen")</f>
        <v>1</v>
      </c>
    </row>
    <row r="21" spans="1:8" x14ac:dyDescent="0.25">
      <c r="A21" s="5">
        <v>19</v>
      </c>
      <c r="B21" s="3" t="s">
        <v>11</v>
      </c>
      <c r="C21" s="6">
        <v>44.88</v>
      </c>
      <c r="H21" s="2"/>
    </row>
    <row r="22" spans="1:8" x14ac:dyDescent="0.25">
      <c r="A22" s="5">
        <v>20</v>
      </c>
      <c r="B22" s="3" t="s">
        <v>15</v>
      </c>
      <c r="C22" s="6">
        <v>82.45</v>
      </c>
      <c r="F22" t="s">
        <v>21</v>
      </c>
      <c r="H22" s="2">
        <f>COUNTIF($B$3:$B$28,"Benzin")</f>
        <v>3</v>
      </c>
    </row>
    <row r="23" spans="1:8" x14ac:dyDescent="0.25">
      <c r="A23" s="5">
        <v>21</v>
      </c>
      <c r="B23" s="3" t="s">
        <v>16</v>
      </c>
      <c r="C23" s="6">
        <v>24.5</v>
      </c>
    </row>
    <row r="24" spans="1:8" x14ac:dyDescent="0.25">
      <c r="A24" s="5">
        <v>22</v>
      </c>
      <c r="B24" s="3" t="s">
        <v>9</v>
      </c>
      <c r="C24" s="6">
        <v>5.9</v>
      </c>
    </row>
    <row r="25" spans="1:8" x14ac:dyDescent="0.25">
      <c r="A25" s="5">
        <v>23</v>
      </c>
      <c r="B25" s="3" t="s">
        <v>9</v>
      </c>
      <c r="C25" s="6">
        <v>32.799999999999997</v>
      </c>
    </row>
    <row r="26" spans="1:8" x14ac:dyDescent="0.25">
      <c r="A26" s="5">
        <v>24</v>
      </c>
      <c r="B26" s="3" t="s">
        <v>16</v>
      </c>
      <c r="C26" s="6">
        <v>24.5</v>
      </c>
    </row>
    <row r="27" spans="1:8" x14ac:dyDescent="0.25">
      <c r="A27" s="5">
        <v>25</v>
      </c>
      <c r="B27" s="3" t="s">
        <v>11</v>
      </c>
      <c r="C27" s="6">
        <v>22.1</v>
      </c>
    </row>
    <row r="28" spans="1:8" x14ac:dyDescent="0.25">
      <c r="A28" s="5">
        <v>26</v>
      </c>
      <c r="B28" s="3" t="s">
        <v>13</v>
      </c>
      <c r="C28" s="6">
        <v>78.900000000000006</v>
      </c>
    </row>
    <row r="29" spans="1:8" x14ac:dyDescent="0.25">
      <c r="A29" s="5">
        <v>28</v>
      </c>
      <c r="B29" s="3" t="s">
        <v>22</v>
      </c>
      <c r="C29" s="6" t="s">
        <v>22</v>
      </c>
    </row>
    <row r="30" spans="1:8" x14ac:dyDescent="0.25">
      <c r="A30" s="11"/>
    </row>
  </sheetData>
  <mergeCells count="1">
    <mergeCell ref="A1:F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170 Nr. 1- 4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2019-08-09T16:32:31Z</dcterms:modified>
</cp:coreProperties>
</file>